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" i="1"/>
  <c r="J15" s="1"/>
  <c r="D20"/>
  <c r="E20"/>
  <c r="G20"/>
  <c r="I20"/>
  <c r="C20"/>
  <c r="L7"/>
  <c r="L8"/>
  <c r="L9"/>
  <c r="L10"/>
  <c r="L11"/>
  <c r="L12"/>
  <c r="L13"/>
  <c r="L14"/>
  <c r="L6"/>
  <c r="L20" s="1"/>
  <c r="M7"/>
  <c r="N7" s="1"/>
  <c r="M8"/>
  <c r="M9"/>
  <c r="O9" s="1"/>
  <c r="M10"/>
  <c r="N10" s="1"/>
  <c r="M11"/>
  <c r="N11" s="1"/>
  <c r="M12"/>
  <c r="M13"/>
  <c r="N13" s="1"/>
  <c r="M14"/>
  <c r="M6"/>
  <c r="N6" s="1"/>
  <c r="O7"/>
  <c r="N8"/>
  <c r="N9"/>
  <c r="O10"/>
  <c r="O11"/>
  <c r="N12"/>
  <c r="O13"/>
  <c r="N14"/>
  <c r="F7"/>
  <c r="K7" s="1"/>
  <c r="F8"/>
  <c r="K8" s="1"/>
  <c r="F9"/>
  <c r="K9" s="1"/>
  <c r="F10"/>
  <c r="K10" s="1"/>
  <c r="F11"/>
  <c r="K11" s="1"/>
  <c r="F12"/>
  <c r="K12" s="1"/>
  <c r="F13"/>
  <c r="K13" s="1"/>
  <c r="F14"/>
  <c r="K14" s="1"/>
  <c r="F6"/>
  <c r="K6" s="1"/>
  <c r="O14" l="1"/>
  <c r="O12"/>
  <c r="P12" s="1"/>
  <c r="O8"/>
  <c r="P8" s="1"/>
  <c r="K15"/>
  <c r="J20"/>
  <c r="M20"/>
  <c r="N20" s="1"/>
  <c r="F20"/>
  <c r="P13"/>
  <c r="P11"/>
  <c r="P7"/>
  <c r="P14"/>
  <c r="P10"/>
  <c r="P9"/>
  <c r="O6"/>
  <c r="K20" l="1"/>
  <c r="P6"/>
  <c r="O20"/>
  <c r="P20" s="1"/>
</calcChain>
</file>

<file path=xl/sharedStrings.xml><?xml version="1.0" encoding="utf-8"?>
<sst xmlns="http://schemas.openxmlformats.org/spreadsheetml/2006/main" count="70" uniqueCount="41">
  <si>
    <t>รายงานความก้าวหน้าในการดำเนินงานตามแผนปฏิบัติงาน ประจำปีงบประมาณ 2562</t>
  </si>
  <si>
    <t>โรงพยาบาลห้วยคต อำเภอห้วยคต จังหวัดอุทัยธานี</t>
  </si>
  <si>
    <t>ที่</t>
  </si>
  <si>
    <t>โครงการ</t>
  </si>
  <si>
    <t>แหล่งงบประมาณ</t>
  </si>
  <si>
    <t>เงินบำรุง</t>
  </si>
  <si>
    <t>งบ PP</t>
  </si>
  <si>
    <t>งบประมาณ</t>
  </si>
  <si>
    <t>รวมงบประมาณ</t>
  </si>
  <si>
    <t>ระยะเวลา</t>
  </si>
  <si>
    <t>ดำเนินงาน</t>
  </si>
  <si>
    <t>รวมเบิกจ่ายแล้ว</t>
  </si>
  <si>
    <t>คิดเป็นร้อยละ</t>
  </si>
  <si>
    <t>คงเหลือแยกงบ</t>
  </si>
  <si>
    <t>คงเหลือสุทธิ</t>
  </si>
  <si>
    <t>ความก้าวหน้าของการ</t>
  </si>
  <si>
    <t>ดำเนินโครงการหรือกิจกรรม</t>
  </si>
  <si>
    <t>มี.ค.-ส.ค.62</t>
  </si>
  <si>
    <t>ดำเนินการแล้วเสร็จ</t>
  </si>
  <si>
    <t>เม.ย.-ก.ย.62</t>
  </si>
  <si>
    <t>มี.ค.-ก.ย.62</t>
  </si>
  <si>
    <t>พ.ค.-ก.ย.62</t>
  </si>
  <si>
    <t>มี.ค.-ก.ค.62</t>
  </si>
  <si>
    <t>พ.ค.-ส.ค.62</t>
  </si>
  <si>
    <t>โครงการเฝ้าระวังสารพิษตกค้างในเลือดเกษตรกรตำบลห้วยคต</t>
  </si>
  <si>
    <t>โครงการคัดกรองผู้ป่วยกลุ่มเสี่ยงวัณโรคตำบลห้วยคต</t>
  </si>
  <si>
    <t>โครงการปรับเปลี่ยนพฤติกรรมผู้ป่วยเบาหวานและความดันโลหิตสูงตำบล</t>
  </si>
  <si>
    <t xml:space="preserve">โครงการส่งเสริมและป้องกันสุขภาพกลุ่มวัยทำงานตำบลห้วยคต  </t>
  </si>
  <si>
    <t>โครงการสร้างเสริมสุขภาพทุกกลุ่มวัย ขยับกายสบายชีวี ด้วยวิธีเต้นแอโรบิค</t>
  </si>
  <si>
    <t>โครงการควบคุมป้องกันโรคไข้เลือดออกตำบลห้วยคต</t>
  </si>
  <si>
    <t xml:space="preserve">โครงการดูแลใส่ใจสตรีมีสุขภาพดี ตรวจค้นหาโรคมะเร็งปากมดลูกและเต้านม </t>
  </si>
  <si>
    <t>โครงการเด็กห้วยคตเติบโตสมวัย สูงดีสมส่วน ไม่อ้วนไม่ผอม</t>
  </si>
  <si>
    <t xml:space="preserve">โครงการเครือข่ายดูแลสุขภาพผู้สูงอายุในชุมชนตำบลห้วยคต </t>
  </si>
  <si>
    <t>อยู่ระหว่างดำเนินการ</t>
  </si>
  <si>
    <t>อยู่ระหว่างเตรียมการ</t>
  </si>
  <si>
    <t>โครงการเฝ้าระวังป้องกันโรคหลอดเลือดสมองและโรคหลอดเลือดหัวใจ</t>
  </si>
  <si>
    <t>โครงการอบรมพฤติกรรมบริการ</t>
  </si>
  <si>
    <t>โครงการอบรมฟื้นฟูความรู้เรื่องการป้องกันการติดเชื้อในโรงพยาบาล</t>
  </si>
  <si>
    <t>โครงการซ้อมอุบัติเหตุหมู่, CPR และยกเคลื่อนย้าย</t>
  </si>
  <si>
    <t>จัดกิจกรรมพัฒนาองค์กรให้เป็นองค์กรแห่งการเรียนรู้</t>
  </si>
  <si>
    <t xml:space="preserve">                           รวมทั้งสิ้น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</si>
</sst>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87" fontId="2" fillId="0" borderId="0" xfId="1" applyNumberFormat="1" applyFont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/>
    <xf numFmtId="187" fontId="2" fillId="0" borderId="0" xfId="1" applyNumberFormat="1" applyFont="1" applyAlignment="1">
      <alignment horizontal="center" vertical="center"/>
    </xf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87" fontId="2" fillId="0" borderId="2" xfId="1" applyNumberFormat="1" applyFont="1" applyBorder="1" applyAlignment="1">
      <alignment horizontal="center" vertical="center"/>
    </xf>
    <xf numFmtId="187" fontId="2" fillId="0" borderId="3" xfId="1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87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topLeftCell="C7" workbookViewId="0">
      <selection activeCell="M22" sqref="M22"/>
    </sheetView>
  </sheetViews>
  <sheetFormatPr defaultRowHeight="20.25"/>
  <cols>
    <col min="1" max="1" width="3.375" style="2" customWidth="1"/>
    <col min="2" max="2" width="56.75" style="3" customWidth="1"/>
    <col min="3" max="3" width="11.625" style="11" customWidth="1"/>
    <col min="4" max="4" width="10.875" style="8" customWidth="1"/>
    <col min="5" max="5" width="9" style="11"/>
    <col min="6" max="6" width="13" style="8" customWidth="1"/>
    <col min="7" max="7" width="12.875" style="1" customWidth="1"/>
    <col min="8" max="8" width="6.75" style="1" customWidth="1"/>
    <col min="9" max="9" width="11.875" style="11" customWidth="1"/>
    <col min="10" max="10" width="12.125" style="8" customWidth="1"/>
    <col min="11" max="11" width="13" style="12" customWidth="1"/>
    <col min="12" max="12" width="10.125" style="11" customWidth="1"/>
    <col min="13" max="13" width="9.375" style="11" customWidth="1"/>
    <col min="14" max="14" width="12" style="15" customWidth="1"/>
    <col min="15" max="15" width="10" style="11" customWidth="1"/>
    <col min="16" max="16" width="11.375" style="15" customWidth="1"/>
    <col min="17" max="17" width="23" style="1" customWidth="1"/>
    <col min="18" max="16384" width="9" style="1"/>
  </cols>
  <sheetData>
    <row r="1" spans="1:17">
      <c r="A1" s="24" t="s">
        <v>0</v>
      </c>
      <c r="B1" s="24"/>
      <c r="C1" s="24"/>
      <c r="D1" s="24"/>
      <c r="E1" s="24"/>
      <c r="F1" s="24"/>
      <c r="G1" s="24"/>
      <c r="H1" s="17"/>
      <c r="I1" s="24" t="s">
        <v>0</v>
      </c>
      <c r="J1" s="24"/>
      <c r="K1" s="24"/>
      <c r="L1" s="24"/>
      <c r="M1" s="24"/>
      <c r="N1" s="24"/>
      <c r="O1" s="24"/>
      <c r="P1" s="27"/>
      <c r="Q1" s="27"/>
    </row>
    <row r="2" spans="1:17">
      <c r="A2" s="24" t="s">
        <v>1</v>
      </c>
      <c r="B2" s="24"/>
      <c r="C2" s="24"/>
      <c r="D2" s="24"/>
      <c r="E2" s="24"/>
      <c r="F2" s="24"/>
      <c r="G2" s="24"/>
      <c r="H2" s="17"/>
      <c r="I2" s="24" t="s">
        <v>1</v>
      </c>
      <c r="J2" s="24"/>
      <c r="K2" s="24"/>
      <c r="L2" s="24"/>
      <c r="M2" s="24"/>
      <c r="N2" s="24"/>
      <c r="O2" s="24"/>
      <c r="P2" s="27"/>
      <c r="Q2" s="27"/>
    </row>
    <row r="3" spans="1:17" ht="12" customHeight="1"/>
    <row r="4" spans="1:17" s="2" customFormat="1">
      <c r="A4" s="4" t="s">
        <v>2</v>
      </c>
      <c r="B4" s="4" t="s">
        <v>3</v>
      </c>
      <c r="C4" s="25" t="s">
        <v>4</v>
      </c>
      <c r="D4" s="25"/>
      <c r="E4" s="25" t="s">
        <v>7</v>
      </c>
      <c r="F4" s="25" t="s">
        <v>8</v>
      </c>
      <c r="G4" s="4" t="s">
        <v>9</v>
      </c>
      <c r="H4" s="4" t="s">
        <v>2</v>
      </c>
      <c r="I4" s="26" t="s">
        <v>11</v>
      </c>
      <c r="J4" s="26"/>
      <c r="K4" s="26"/>
      <c r="L4" s="25" t="s">
        <v>13</v>
      </c>
      <c r="M4" s="25"/>
      <c r="N4" s="9"/>
      <c r="O4" s="20" t="s">
        <v>14</v>
      </c>
      <c r="P4" s="22" t="s">
        <v>12</v>
      </c>
      <c r="Q4" s="4" t="s">
        <v>15</v>
      </c>
    </row>
    <row r="5" spans="1:17" s="2" customFormat="1">
      <c r="A5" s="5"/>
      <c r="B5" s="5"/>
      <c r="C5" s="9" t="s">
        <v>5</v>
      </c>
      <c r="D5" s="9" t="s">
        <v>6</v>
      </c>
      <c r="E5" s="25"/>
      <c r="F5" s="25"/>
      <c r="G5" s="5" t="s">
        <v>10</v>
      </c>
      <c r="H5" s="5"/>
      <c r="I5" s="9" t="s">
        <v>5</v>
      </c>
      <c r="J5" s="9" t="s">
        <v>6</v>
      </c>
      <c r="K5" s="13" t="s">
        <v>12</v>
      </c>
      <c r="L5" s="9" t="s">
        <v>5</v>
      </c>
      <c r="M5" s="9" t="s">
        <v>6</v>
      </c>
      <c r="N5" s="13" t="s">
        <v>12</v>
      </c>
      <c r="O5" s="21"/>
      <c r="P5" s="23"/>
      <c r="Q5" s="5" t="s">
        <v>16</v>
      </c>
    </row>
    <row r="6" spans="1:17">
      <c r="A6" s="18">
        <v>1</v>
      </c>
      <c r="B6" s="6" t="s">
        <v>24</v>
      </c>
      <c r="C6" s="9">
        <v>0</v>
      </c>
      <c r="D6" s="10">
        <v>23500</v>
      </c>
      <c r="E6" s="9">
        <v>0</v>
      </c>
      <c r="F6" s="10">
        <f>SUM(C6:E6)</f>
        <v>23500</v>
      </c>
      <c r="G6" s="19" t="s">
        <v>17</v>
      </c>
      <c r="H6" s="18">
        <v>1</v>
      </c>
      <c r="I6" s="9">
        <v>0</v>
      </c>
      <c r="J6" s="10">
        <v>23500</v>
      </c>
      <c r="K6" s="14">
        <f>(I6+J6)*100/F6</f>
        <v>100</v>
      </c>
      <c r="L6" s="9">
        <f>C6-I6</f>
        <v>0</v>
      </c>
      <c r="M6" s="9">
        <f>D6-J6</f>
        <v>0</v>
      </c>
      <c r="N6" s="16">
        <f>M6*100/D6</f>
        <v>0</v>
      </c>
      <c r="O6" s="9">
        <f>SUM(L6:M6)</f>
        <v>0</v>
      </c>
      <c r="P6" s="16">
        <f>O6*100/F6</f>
        <v>0</v>
      </c>
      <c r="Q6" s="6" t="s">
        <v>18</v>
      </c>
    </row>
    <row r="7" spans="1:17">
      <c r="A7" s="18">
        <v>2</v>
      </c>
      <c r="B7" s="6" t="s">
        <v>25</v>
      </c>
      <c r="C7" s="9">
        <v>0</v>
      </c>
      <c r="D7" s="10">
        <v>4200</v>
      </c>
      <c r="E7" s="9">
        <v>0</v>
      </c>
      <c r="F7" s="10">
        <f t="shared" ref="F7:F15" si="0">SUM(C7:E7)</f>
        <v>4200</v>
      </c>
      <c r="G7" s="19" t="s">
        <v>19</v>
      </c>
      <c r="H7" s="18">
        <v>2</v>
      </c>
      <c r="I7" s="9">
        <v>0</v>
      </c>
      <c r="J7" s="10">
        <v>0</v>
      </c>
      <c r="K7" s="14">
        <f>(I7+J7)*100/F7</f>
        <v>0</v>
      </c>
      <c r="L7" s="9">
        <f>C7-I7</f>
        <v>0</v>
      </c>
      <c r="M7" s="9">
        <f>D7-J7</f>
        <v>4200</v>
      </c>
      <c r="N7" s="16">
        <f>M7*100/D7</f>
        <v>100</v>
      </c>
      <c r="O7" s="9">
        <f t="shared" ref="O7:O14" si="1">SUM(L7:M7)</f>
        <v>4200</v>
      </c>
      <c r="P7" s="16">
        <f>O7*100/F7</f>
        <v>100</v>
      </c>
      <c r="Q7" s="6" t="s">
        <v>34</v>
      </c>
    </row>
    <row r="8" spans="1:17">
      <c r="A8" s="18">
        <v>3</v>
      </c>
      <c r="B8" s="6" t="s">
        <v>26</v>
      </c>
      <c r="C8" s="9">
        <v>0</v>
      </c>
      <c r="D8" s="10">
        <v>14160</v>
      </c>
      <c r="E8" s="9">
        <v>0</v>
      </c>
      <c r="F8" s="10">
        <f t="shared" si="0"/>
        <v>14160</v>
      </c>
      <c r="G8" s="19" t="s">
        <v>20</v>
      </c>
      <c r="H8" s="18">
        <v>3</v>
      </c>
      <c r="I8" s="9">
        <v>0</v>
      </c>
      <c r="J8" s="10">
        <v>14160</v>
      </c>
      <c r="K8" s="14">
        <f>(I8+J8)*100/F8</f>
        <v>100</v>
      </c>
      <c r="L8" s="9">
        <f>C8-I8</f>
        <v>0</v>
      </c>
      <c r="M8" s="9">
        <f>D8-J8</f>
        <v>0</v>
      </c>
      <c r="N8" s="16">
        <f>M8*100/D8</f>
        <v>0</v>
      </c>
      <c r="O8" s="9">
        <f t="shared" si="1"/>
        <v>0</v>
      </c>
      <c r="P8" s="16">
        <f>O8*100/F8</f>
        <v>0</v>
      </c>
      <c r="Q8" s="6" t="s">
        <v>18</v>
      </c>
    </row>
    <row r="9" spans="1:17">
      <c r="A9" s="18">
        <v>4</v>
      </c>
      <c r="B9" s="6" t="s">
        <v>27</v>
      </c>
      <c r="C9" s="9">
        <v>0</v>
      </c>
      <c r="D9" s="10">
        <v>37900</v>
      </c>
      <c r="E9" s="9">
        <v>0</v>
      </c>
      <c r="F9" s="10">
        <f t="shared" si="0"/>
        <v>37900</v>
      </c>
      <c r="G9" s="19" t="s">
        <v>21</v>
      </c>
      <c r="H9" s="18">
        <v>4</v>
      </c>
      <c r="I9" s="9">
        <v>0</v>
      </c>
      <c r="J9" s="10">
        <v>21600</v>
      </c>
      <c r="K9" s="14">
        <f>(I9+J9)*100/F9</f>
        <v>56.992084432717675</v>
      </c>
      <c r="L9" s="9">
        <f>C9-I9</f>
        <v>0</v>
      </c>
      <c r="M9" s="9">
        <f>D9-J9</f>
        <v>16300</v>
      </c>
      <c r="N9" s="16">
        <f>M9*100/D9</f>
        <v>43.007915567282325</v>
      </c>
      <c r="O9" s="9">
        <f t="shared" si="1"/>
        <v>16300</v>
      </c>
      <c r="P9" s="16">
        <f>O9*100/F9</f>
        <v>43.007915567282325</v>
      </c>
      <c r="Q9" s="6" t="s">
        <v>33</v>
      </c>
    </row>
    <row r="10" spans="1:17">
      <c r="A10" s="18">
        <v>5</v>
      </c>
      <c r="B10" s="6" t="s">
        <v>28</v>
      </c>
      <c r="C10" s="9">
        <v>0</v>
      </c>
      <c r="D10" s="10">
        <v>9300</v>
      </c>
      <c r="E10" s="9">
        <v>0</v>
      </c>
      <c r="F10" s="10">
        <f t="shared" si="0"/>
        <v>9300</v>
      </c>
      <c r="G10" s="19" t="s">
        <v>20</v>
      </c>
      <c r="H10" s="18">
        <v>5</v>
      </c>
      <c r="I10" s="9">
        <v>0</v>
      </c>
      <c r="J10" s="10">
        <v>9300</v>
      </c>
      <c r="K10" s="14">
        <f>(I10+J10)*100/F10</f>
        <v>100</v>
      </c>
      <c r="L10" s="9">
        <f>C10-I10</f>
        <v>0</v>
      </c>
      <c r="M10" s="9">
        <f>D10-J10</f>
        <v>0</v>
      </c>
      <c r="N10" s="16">
        <f>M10*100/D10</f>
        <v>0</v>
      </c>
      <c r="O10" s="9">
        <f t="shared" si="1"/>
        <v>0</v>
      </c>
      <c r="P10" s="16">
        <f>O10*100/F10</f>
        <v>0</v>
      </c>
      <c r="Q10" s="6" t="s">
        <v>18</v>
      </c>
    </row>
    <row r="11" spans="1:17">
      <c r="A11" s="18">
        <v>6</v>
      </c>
      <c r="B11" s="6" t="s">
        <v>29</v>
      </c>
      <c r="C11" s="9">
        <v>0</v>
      </c>
      <c r="D11" s="10">
        <v>93400</v>
      </c>
      <c r="E11" s="9">
        <v>0</v>
      </c>
      <c r="F11" s="10">
        <f t="shared" si="0"/>
        <v>93400</v>
      </c>
      <c r="G11" s="19" t="s">
        <v>19</v>
      </c>
      <c r="H11" s="18">
        <v>6</v>
      </c>
      <c r="I11" s="9">
        <v>0</v>
      </c>
      <c r="J11" s="10">
        <v>89400</v>
      </c>
      <c r="K11" s="14">
        <f>(I11+J11)*100/F11</f>
        <v>95.717344753747327</v>
      </c>
      <c r="L11" s="9">
        <f>C11-I11</f>
        <v>0</v>
      </c>
      <c r="M11" s="9">
        <f>D11-J11</f>
        <v>4000</v>
      </c>
      <c r="N11" s="16">
        <f>M11*100/D11</f>
        <v>4.282655246252677</v>
      </c>
      <c r="O11" s="9">
        <f t="shared" si="1"/>
        <v>4000</v>
      </c>
      <c r="P11" s="16">
        <f>O11*100/F11</f>
        <v>4.282655246252677</v>
      </c>
      <c r="Q11" s="6" t="s">
        <v>33</v>
      </c>
    </row>
    <row r="12" spans="1:17">
      <c r="A12" s="18">
        <v>7</v>
      </c>
      <c r="B12" s="6" t="s">
        <v>30</v>
      </c>
      <c r="C12" s="9">
        <v>0</v>
      </c>
      <c r="D12" s="10">
        <v>17500</v>
      </c>
      <c r="E12" s="9">
        <v>0</v>
      </c>
      <c r="F12" s="10">
        <f t="shared" si="0"/>
        <v>17500</v>
      </c>
      <c r="G12" s="19" t="s">
        <v>22</v>
      </c>
      <c r="H12" s="18">
        <v>7</v>
      </c>
      <c r="I12" s="9">
        <v>0</v>
      </c>
      <c r="J12" s="10">
        <v>17500</v>
      </c>
      <c r="K12" s="14">
        <f>(I12+J12)*100/F12</f>
        <v>100</v>
      </c>
      <c r="L12" s="9">
        <f>C12-I12</f>
        <v>0</v>
      </c>
      <c r="M12" s="9">
        <f>D12-J12</f>
        <v>0</v>
      </c>
      <c r="N12" s="16">
        <f>M12*100/D12</f>
        <v>0</v>
      </c>
      <c r="O12" s="9">
        <f t="shared" si="1"/>
        <v>0</v>
      </c>
      <c r="P12" s="16">
        <f>O12*100/F12</f>
        <v>0</v>
      </c>
      <c r="Q12" s="6" t="s">
        <v>18</v>
      </c>
    </row>
    <row r="13" spans="1:17">
      <c r="A13" s="18">
        <v>8</v>
      </c>
      <c r="B13" s="6" t="s">
        <v>31</v>
      </c>
      <c r="C13" s="9">
        <v>0</v>
      </c>
      <c r="D13" s="10">
        <v>44500</v>
      </c>
      <c r="E13" s="9">
        <v>0</v>
      </c>
      <c r="F13" s="10">
        <f t="shared" si="0"/>
        <v>44500</v>
      </c>
      <c r="G13" s="19" t="s">
        <v>17</v>
      </c>
      <c r="H13" s="18">
        <v>8</v>
      </c>
      <c r="I13" s="9">
        <v>0</v>
      </c>
      <c r="J13" s="10">
        <v>44500</v>
      </c>
      <c r="K13" s="14">
        <f>(I13+J13)*100/F13</f>
        <v>100</v>
      </c>
      <c r="L13" s="9">
        <f>C13-I13</f>
        <v>0</v>
      </c>
      <c r="M13" s="9">
        <f>D13-J13</f>
        <v>0</v>
      </c>
      <c r="N13" s="16">
        <f>M13*100/D13</f>
        <v>0</v>
      </c>
      <c r="O13" s="9">
        <f t="shared" si="1"/>
        <v>0</v>
      </c>
      <c r="P13" s="16">
        <f>O13*100/F13</f>
        <v>0</v>
      </c>
      <c r="Q13" s="6" t="s">
        <v>18</v>
      </c>
    </row>
    <row r="14" spans="1:17">
      <c r="A14" s="18">
        <v>9</v>
      </c>
      <c r="B14" s="6" t="s">
        <v>32</v>
      </c>
      <c r="C14" s="9">
        <v>0</v>
      </c>
      <c r="D14" s="10">
        <v>54700</v>
      </c>
      <c r="E14" s="9">
        <v>0</v>
      </c>
      <c r="F14" s="10">
        <f t="shared" si="0"/>
        <v>54700</v>
      </c>
      <c r="G14" s="19" t="s">
        <v>23</v>
      </c>
      <c r="H14" s="18">
        <v>9</v>
      </c>
      <c r="I14" s="9">
        <v>0</v>
      </c>
      <c r="J14" s="10">
        <v>54700</v>
      </c>
      <c r="K14" s="14">
        <f>(I14+J14)*100/F14</f>
        <v>100</v>
      </c>
      <c r="L14" s="9">
        <f>C14-I14</f>
        <v>0</v>
      </c>
      <c r="M14" s="9">
        <f>D14-J14</f>
        <v>0</v>
      </c>
      <c r="N14" s="16">
        <f>M14*100/D14</f>
        <v>0</v>
      </c>
      <c r="O14" s="9">
        <f t="shared" si="1"/>
        <v>0</v>
      </c>
      <c r="P14" s="16">
        <f>O14*100/F14</f>
        <v>0</v>
      </c>
      <c r="Q14" s="6" t="s">
        <v>18</v>
      </c>
    </row>
    <row r="15" spans="1:17">
      <c r="A15" s="18">
        <v>10</v>
      </c>
      <c r="B15" s="7" t="s">
        <v>35</v>
      </c>
      <c r="C15" s="9">
        <v>0</v>
      </c>
      <c r="D15" s="10">
        <v>17354</v>
      </c>
      <c r="E15" s="9">
        <v>0</v>
      </c>
      <c r="F15" s="10">
        <f t="shared" si="0"/>
        <v>17354</v>
      </c>
      <c r="G15" s="19" t="s">
        <v>19</v>
      </c>
      <c r="H15" s="18">
        <v>10</v>
      </c>
      <c r="I15" s="9">
        <v>0</v>
      </c>
      <c r="J15" s="10">
        <f>SUM(F15:I15)</f>
        <v>17364</v>
      </c>
      <c r="K15" s="14">
        <f>(I15+J15)*100/F15</f>
        <v>100.05762360262764</v>
      </c>
      <c r="L15" s="9">
        <v>0</v>
      </c>
      <c r="M15" s="9">
        <v>0</v>
      </c>
      <c r="N15" s="16">
        <v>0</v>
      </c>
      <c r="O15" s="9">
        <v>0</v>
      </c>
      <c r="P15" s="16">
        <v>0</v>
      </c>
      <c r="Q15" s="6" t="s">
        <v>18</v>
      </c>
    </row>
    <row r="16" spans="1:17">
      <c r="A16" s="18">
        <v>11</v>
      </c>
      <c r="B16" s="7" t="s">
        <v>36</v>
      </c>
      <c r="C16" s="9">
        <v>33016</v>
      </c>
      <c r="D16" s="9">
        <v>0</v>
      </c>
      <c r="E16" s="9">
        <v>0</v>
      </c>
      <c r="F16" s="10">
        <v>33016</v>
      </c>
      <c r="G16" s="19" t="s">
        <v>20</v>
      </c>
      <c r="H16" s="18">
        <v>11</v>
      </c>
      <c r="I16" s="9">
        <v>33016</v>
      </c>
      <c r="J16" s="9">
        <v>0</v>
      </c>
      <c r="K16" s="14">
        <v>100</v>
      </c>
      <c r="L16" s="9">
        <v>0</v>
      </c>
      <c r="M16" s="9">
        <v>0</v>
      </c>
      <c r="N16" s="16">
        <v>0</v>
      </c>
      <c r="O16" s="9">
        <v>0</v>
      </c>
      <c r="P16" s="16">
        <v>0</v>
      </c>
      <c r="Q16" s="6" t="s">
        <v>18</v>
      </c>
    </row>
    <row r="17" spans="1:17">
      <c r="A17" s="18">
        <v>12</v>
      </c>
      <c r="B17" s="7" t="s">
        <v>37</v>
      </c>
      <c r="C17" s="9">
        <v>15000</v>
      </c>
      <c r="D17" s="9">
        <v>0</v>
      </c>
      <c r="E17" s="9">
        <v>0</v>
      </c>
      <c r="F17" s="10">
        <v>15000</v>
      </c>
      <c r="G17" s="19" t="s">
        <v>20</v>
      </c>
      <c r="H17" s="18">
        <v>12</v>
      </c>
      <c r="I17" s="9">
        <v>15000</v>
      </c>
      <c r="J17" s="9">
        <v>0</v>
      </c>
      <c r="K17" s="14">
        <v>100</v>
      </c>
      <c r="L17" s="9">
        <v>0</v>
      </c>
      <c r="M17" s="9">
        <v>0</v>
      </c>
      <c r="N17" s="16">
        <v>0</v>
      </c>
      <c r="O17" s="9">
        <v>0</v>
      </c>
      <c r="P17" s="16">
        <v>0</v>
      </c>
      <c r="Q17" s="6" t="s">
        <v>18</v>
      </c>
    </row>
    <row r="18" spans="1:17">
      <c r="A18" s="18">
        <v>13</v>
      </c>
      <c r="B18" s="7" t="s">
        <v>38</v>
      </c>
      <c r="C18" s="9">
        <v>8000</v>
      </c>
      <c r="D18" s="9">
        <v>0</v>
      </c>
      <c r="E18" s="9">
        <v>0</v>
      </c>
      <c r="F18" s="10">
        <v>8000</v>
      </c>
      <c r="G18" s="19" t="s">
        <v>20</v>
      </c>
      <c r="H18" s="18">
        <v>13</v>
      </c>
      <c r="I18" s="9">
        <v>8000</v>
      </c>
      <c r="J18" s="9">
        <v>0</v>
      </c>
      <c r="K18" s="14">
        <v>100</v>
      </c>
      <c r="L18" s="9">
        <v>0</v>
      </c>
      <c r="M18" s="9">
        <v>0</v>
      </c>
      <c r="N18" s="16">
        <v>0</v>
      </c>
      <c r="O18" s="9">
        <v>0</v>
      </c>
      <c r="P18" s="16">
        <v>0</v>
      </c>
      <c r="Q18" s="6" t="s">
        <v>18</v>
      </c>
    </row>
    <row r="19" spans="1:17">
      <c r="A19" s="18">
        <v>14</v>
      </c>
      <c r="B19" s="7" t="s">
        <v>39</v>
      </c>
      <c r="C19" s="9">
        <v>5000</v>
      </c>
      <c r="D19" s="9">
        <v>0</v>
      </c>
      <c r="E19" s="9">
        <v>0</v>
      </c>
      <c r="F19" s="10">
        <v>5000</v>
      </c>
      <c r="G19" s="19" t="s">
        <v>20</v>
      </c>
      <c r="H19" s="18">
        <v>14</v>
      </c>
      <c r="I19" s="9">
        <v>0</v>
      </c>
      <c r="J19" s="9">
        <v>0</v>
      </c>
      <c r="K19" s="14">
        <v>0</v>
      </c>
      <c r="L19" s="9">
        <v>5000</v>
      </c>
      <c r="M19" s="9">
        <v>0</v>
      </c>
      <c r="N19" s="16">
        <v>100</v>
      </c>
      <c r="O19" s="9">
        <v>5000</v>
      </c>
      <c r="P19" s="16">
        <v>100</v>
      </c>
      <c r="Q19" s="6" t="s">
        <v>34</v>
      </c>
    </row>
    <row r="20" spans="1:17">
      <c r="A20" s="29" t="s">
        <v>40</v>
      </c>
      <c r="B20" s="30"/>
      <c r="C20" s="9">
        <f>SUM(C6:C19)</f>
        <v>61016</v>
      </c>
      <c r="D20" s="9">
        <f t="shared" ref="D20:O20" si="2">SUM(D6:D19)</f>
        <v>316514</v>
      </c>
      <c r="E20" s="9">
        <f t="shared" si="2"/>
        <v>0</v>
      </c>
      <c r="F20" s="9">
        <f t="shared" si="2"/>
        <v>377530</v>
      </c>
      <c r="G20" s="9">
        <f t="shared" si="2"/>
        <v>0</v>
      </c>
      <c r="H20" s="28" t="s">
        <v>40</v>
      </c>
      <c r="I20" s="9">
        <f t="shared" si="2"/>
        <v>56016</v>
      </c>
      <c r="J20" s="9">
        <f t="shared" si="2"/>
        <v>292024</v>
      </c>
      <c r="K20" s="14">
        <f>(I20+J20)*100/F20</f>
        <v>92.188700235742857</v>
      </c>
      <c r="L20" s="9">
        <f t="shared" si="2"/>
        <v>5000</v>
      </c>
      <c r="M20" s="9">
        <f t="shared" si="2"/>
        <v>24500</v>
      </c>
      <c r="N20" s="16">
        <f>M20*100/D20</f>
        <v>7.7405738766689627</v>
      </c>
      <c r="O20" s="9">
        <f t="shared" si="2"/>
        <v>29500</v>
      </c>
      <c r="P20" s="16">
        <f>O20*100/F20</f>
        <v>7.8139485603793073</v>
      </c>
      <c r="Q20" s="6"/>
    </row>
  </sheetData>
  <mergeCells count="12">
    <mergeCell ref="A20:B20"/>
    <mergeCell ref="O4:O5"/>
    <mergeCell ref="P4:P5"/>
    <mergeCell ref="C4:D4"/>
    <mergeCell ref="I4:K4"/>
    <mergeCell ref="L4:M4"/>
    <mergeCell ref="E4:E5"/>
    <mergeCell ref="F4:F5"/>
    <mergeCell ref="A1:G1"/>
    <mergeCell ref="A2:G2"/>
    <mergeCell ref="I1:O1"/>
    <mergeCell ref="I2:O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O6 O7:O14 K20 N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2019-08-05T17:30:12Z</cp:lastPrinted>
  <dcterms:created xsi:type="dcterms:W3CDTF">2019-08-05T12:29:52Z</dcterms:created>
  <dcterms:modified xsi:type="dcterms:W3CDTF">2019-08-05T17:30:50Z</dcterms:modified>
</cp:coreProperties>
</file>